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Лист3" sheetId="3" r:id="rId1"/>
  </sheets>
  <calcPr calcId="145621" fullPrecision="0"/>
</workbook>
</file>

<file path=xl/calcChain.xml><?xml version="1.0" encoding="utf-8"?>
<calcChain xmlns="http://schemas.openxmlformats.org/spreadsheetml/2006/main">
  <c r="C6" i="3" l="1"/>
  <c r="C7" i="3"/>
  <c r="C8" i="3"/>
  <c r="C9" i="3"/>
  <c r="C10" i="3"/>
  <c r="C11" i="3"/>
  <c r="C12" i="3"/>
  <c r="C13" i="3"/>
  <c r="C14" i="3"/>
  <c r="C15" i="3"/>
  <c r="C16" i="3"/>
  <c r="C17" i="3"/>
  <c r="C18" i="3"/>
  <c r="C5" i="3"/>
  <c r="I10" i="3" l="1"/>
  <c r="J10" i="3" s="1"/>
  <c r="I9" i="3"/>
  <c r="D10" i="3"/>
  <c r="E9" i="3"/>
  <c r="D9" i="3"/>
  <c r="J9" i="3" l="1"/>
  <c r="D8" i="3"/>
  <c r="H8" i="3" s="1"/>
  <c r="J8" i="3" s="1"/>
  <c r="D7" i="3"/>
  <c r="I18" i="3" l="1"/>
  <c r="G16" i="3"/>
  <c r="G17" i="3"/>
  <c r="G18" i="3"/>
  <c r="G15" i="3"/>
  <c r="I14" i="3"/>
  <c r="H17" i="3"/>
  <c r="F14" i="3"/>
  <c r="F15" i="3"/>
  <c r="F16" i="3"/>
  <c r="F13" i="3"/>
  <c r="H13" i="3" s="1"/>
  <c r="J17" i="3"/>
  <c r="I12" i="3"/>
  <c r="J12" i="3" s="1"/>
  <c r="H11" i="3"/>
  <c r="J11" i="3" s="1"/>
  <c r="E7" i="3"/>
  <c r="E6" i="3"/>
  <c r="E5" i="3"/>
  <c r="H7" i="3" l="1"/>
  <c r="J7" i="3"/>
  <c r="H15" i="3"/>
  <c r="J15" i="3" s="1"/>
  <c r="I6" i="3"/>
  <c r="J6" i="3" s="1"/>
  <c r="J18" i="3"/>
  <c r="I16" i="3"/>
  <c r="J16" i="3" s="1"/>
  <c r="J14" i="3"/>
  <c r="J13" i="3"/>
  <c r="H5" i="3"/>
  <c r="J5" i="3" s="1"/>
</calcChain>
</file>

<file path=xl/sharedStrings.xml><?xml version="1.0" encoding="utf-8"?>
<sst xmlns="http://schemas.openxmlformats.org/spreadsheetml/2006/main" count="26" uniqueCount="20">
  <si>
    <t>Увеличение размера вознаграждения</t>
  </si>
  <si>
    <t>Семьи с ребенком старше 14лет</t>
  </si>
  <si>
    <t>Категории получателей</t>
  </si>
  <si>
    <t>размер вознаграждения на 1 ребенка</t>
  </si>
  <si>
    <t>за ребенка старше 14 лет 50 %</t>
  </si>
  <si>
    <t>за ребенка-инвалида, ребенка, имеющего заболе­вание, 100 %</t>
  </si>
  <si>
    <t>итого</t>
  </si>
  <si>
    <t>Семьи с ребенком младше 14лет</t>
  </si>
  <si>
    <t>Семьи с ребенком-старше 14лет</t>
  </si>
  <si>
    <t>Семьи с ребенком-инвалидом старше 14 лет</t>
  </si>
  <si>
    <t>Семьи с ребенком-инвалидом младше 14 лет</t>
  </si>
  <si>
    <t>№ п/п</t>
  </si>
  <si>
    <t>за ребенка- инвалида, за ребенка до 3 лет 50 %</t>
  </si>
  <si>
    <t>руб.</t>
  </si>
  <si>
    <t>районный коэффициент 15 %</t>
  </si>
  <si>
    <t>районный коэффициент 20 %</t>
  </si>
  <si>
    <t>сельские 25 %</t>
  </si>
  <si>
    <r>
      <t>Семьи, проживающие в сельской местности</t>
    </r>
    <r>
      <rPr>
        <sz val="10"/>
        <color theme="1"/>
        <rFont val="Times New Roman"/>
        <family val="1"/>
        <charset val="204"/>
      </rPr>
      <t xml:space="preserve"> 25% сельские + 993,16</t>
    </r>
  </si>
  <si>
    <t>Семьи, проживающие в сельской местности 25% сельские + 993,16</t>
  </si>
  <si>
    <r>
      <t xml:space="preserve">Семьи, проживающие в сельской местности </t>
    </r>
    <r>
      <rPr>
        <sz val="10"/>
        <color theme="1"/>
        <rFont val="Times New Roman"/>
        <family val="1"/>
        <charset val="204"/>
      </rPr>
      <t xml:space="preserve"> 25% сельские + 993,16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</si>
</sst>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262626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" fontId="1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5" fillId="0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90" zoomScaleNormal="90" workbookViewId="0">
      <selection activeCell="E10" sqref="E10"/>
    </sheetView>
  </sheetViews>
  <sheetFormatPr defaultRowHeight="15" x14ac:dyDescent="0.25"/>
  <cols>
    <col min="1" max="1" width="6.42578125" style="2" customWidth="1"/>
    <col min="2" max="2" width="16.28515625" style="2" customWidth="1"/>
    <col min="3" max="3" width="12" style="2" customWidth="1"/>
    <col min="4" max="4" width="13.5703125" style="2" customWidth="1"/>
    <col min="5" max="5" width="13" style="2" customWidth="1"/>
    <col min="6" max="6" width="12.140625" style="2" customWidth="1"/>
    <col min="7" max="7" width="17.5703125" style="2" customWidth="1"/>
    <col min="8" max="8" width="14.5703125" style="2" customWidth="1"/>
    <col min="9" max="9" width="15.5703125" style="2" customWidth="1"/>
    <col min="10" max="16384" width="9.140625" style="2"/>
  </cols>
  <sheetData>
    <row r="1" spans="1:11" ht="15.75" thickBot="1" x14ac:dyDescent="0.3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32.25" customHeight="1" thickBot="1" x14ac:dyDescent="0.3">
      <c r="A2" s="21" t="s">
        <v>11</v>
      </c>
      <c r="B2" s="24" t="s">
        <v>2</v>
      </c>
      <c r="C2" s="26" t="s">
        <v>0</v>
      </c>
      <c r="D2" s="27"/>
      <c r="E2" s="27"/>
      <c r="F2" s="27"/>
      <c r="G2" s="27"/>
      <c r="H2" s="27"/>
      <c r="I2" s="27"/>
      <c r="J2" s="28"/>
      <c r="K2" s="3"/>
    </row>
    <row r="3" spans="1:11" ht="66" customHeight="1" x14ac:dyDescent="0.25">
      <c r="A3" s="22"/>
      <c r="B3" s="25"/>
      <c r="C3" s="4" t="s">
        <v>3</v>
      </c>
      <c r="D3" s="4" t="s">
        <v>16</v>
      </c>
      <c r="E3" s="4" t="s">
        <v>12</v>
      </c>
      <c r="F3" s="4" t="s">
        <v>4</v>
      </c>
      <c r="G3" s="4" t="s">
        <v>5</v>
      </c>
      <c r="H3" s="4" t="s">
        <v>14</v>
      </c>
      <c r="I3" s="4" t="s">
        <v>15</v>
      </c>
      <c r="J3" s="4" t="s">
        <v>6</v>
      </c>
      <c r="K3" s="5"/>
    </row>
    <row r="4" spans="1:1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3"/>
    </row>
    <row r="5" spans="1:11" ht="26.25" thickBot="1" x14ac:dyDescent="0.3">
      <c r="A5" s="7">
        <v>1</v>
      </c>
      <c r="B5" s="8" t="s">
        <v>7</v>
      </c>
      <c r="C5" s="9">
        <f>3894.73*1.02</f>
        <v>3972.62</v>
      </c>
      <c r="D5" s="9"/>
      <c r="E5" s="1">
        <f>C5*50%</f>
        <v>1986.31</v>
      </c>
      <c r="F5" s="1"/>
      <c r="G5" s="1"/>
      <c r="H5" s="1">
        <f>(C5+E5+F5+G5)*15%</f>
        <v>893.84</v>
      </c>
      <c r="I5" s="1"/>
      <c r="J5" s="1">
        <f>C5+E5+F5+G5+H5</f>
        <v>6852.77</v>
      </c>
      <c r="K5" s="10"/>
    </row>
    <row r="6" spans="1:11" ht="26.25" thickBot="1" x14ac:dyDescent="0.3">
      <c r="A6" s="7">
        <v>2</v>
      </c>
      <c r="B6" s="8" t="s">
        <v>7</v>
      </c>
      <c r="C6" s="9">
        <f t="shared" ref="C6:C18" si="0">3894.73*1.02</f>
        <v>3972.62</v>
      </c>
      <c r="D6" s="9"/>
      <c r="E6" s="1">
        <f>C6*50%</f>
        <v>1986.31</v>
      </c>
      <c r="F6" s="1"/>
      <c r="G6" s="1"/>
      <c r="H6" s="1"/>
      <c r="I6" s="1">
        <f>(C6+E6+F6+G6)*20%</f>
        <v>1191.79</v>
      </c>
      <c r="J6" s="1">
        <f>C6+E6+F6+G6+I6</f>
        <v>7150.72</v>
      </c>
      <c r="K6" s="10"/>
    </row>
    <row r="7" spans="1:11" s="20" customFormat="1" ht="64.5" thickBot="1" x14ac:dyDescent="0.3">
      <c r="A7" s="15">
        <v>3</v>
      </c>
      <c r="B7" s="16" t="s">
        <v>17</v>
      </c>
      <c r="C7" s="9">
        <f t="shared" si="0"/>
        <v>3972.62</v>
      </c>
      <c r="D7" s="17">
        <f>C7*25%</f>
        <v>993.16</v>
      </c>
      <c r="E7" s="18">
        <f>C7*50%</f>
        <v>1986.31</v>
      </c>
      <c r="F7" s="18"/>
      <c r="G7" s="18"/>
      <c r="H7" s="18">
        <f>(C7+D7+E7)*15%</f>
        <v>1042.81</v>
      </c>
      <c r="I7" s="18"/>
      <c r="J7" s="18">
        <f>C7+E7+F7+G7+H7+I7+D7</f>
        <v>7994.9</v>
      </c>
      <c r="K7" s="19"/>
    </row>
    <row r="8" spans="1:11" s="20" customFormat="1" ht="64.5" thickBot="1" x14ac:dyDescent="0.3">
      <c r="A8" s="15">
        <v>4</v>
      </c>
      <c r="B8" s="16" t="s">
        <v>18</v>
      </c>
      <c r="C8" s="9">
        <f t="shared" si="0"/>
        <v>3972.62</v>
      </c>
      <c r="D8" s="17">
        <f>C8*25%</f>
        <v>993.16</v>
      </c>
      <c r="E8" s="18"/>
      <c r="F8" s="18"/>
      <c r="G8" s="18"/>
      <c r="H8" s="18">
        <f>(C8+D8)*15%</f>
        <v>744.87</v>
      </c>
      <c r="I8" s="18"/>
      <c r="J8" s="18">
        <f>C8+E8+F8+G8+H8+I8+D8</f>
        <v>5710.65</v>
      </c>
      <c r="K8" s="19"/>
    </row>
    <row r="9" spans="1:11" s="20" customFormat="1" ht="79.5" customHeight="1" thickBot="1" x14ac:dyDescent="0.3">
      <c r="A9" s="15">
        <v>5</v>
      </c>
      <c r="B9" s="16" t="s">
        <v>19</v>
      </c>
      <c r="C9" s="9">
        <f t="shared" si="0"/>
        <v>3972.62</v>
      </c>
      <c r="D9" s="17">
        <f>C9*25%</f>
        <v>993.16</v>
      </c>
      <c r="E9" s="18">
        <f>C9*50%</f>
        <v>1986.31</v>
      </c>
      <c r="F9" s="18"/>
      <c r="G9" s="18"/>
      <c r="H9" s="18"/>
      <c r="I9" s="18">
        <f>(C9+D9+E9)*20%</f>
        <v>1390.42</v>
      </c>
      <c r="J9" s="18">
        <f>C9+E9+F9+G9+H9+I9+D9</f>
        <v>8342.51</v>
      </c>
      <c r="K9" s="19"/>
    </row>
    <row r="10" spans="1:11" s="20" customFormat="1" ht="81.75" customHeight="1" thickBot="1" x14ac:dyDescent="0.3">
      <c r="A10" s="15">
        <v>6</v>
      </c>
      <c r="B10" s="16" t="s">
        <v>17</v>
      </c>
      <c r="C10" s="9">
        <f t="shared" si="0"/>
        <v>3972.62</v>
      </c>
      <c r="D10" s="17">
        <f>C10*25%</f>
        <v>993.16</v>
      </c>
      <c r="E10" s="18"/>
      <c r="F10" s="18"/>
      <c r="G10" s="18"/>
      <c r="H10" s="18"/>
      <c r="I10" s="18">
        <f>(C10+D10+E10)*20%</f>
        <v>993.16</v>
      </c>
      <c r="J10" s="18">
        <f>C10+E10+F10+G10+H10+I10+D10</f>
        <v>5958.94</v>
      </c>
      <c r="K10" s="19"/>
    </row>
    <row r="11" spans="1:11" ht="26.25" thickBot="1" x14ac:dyDescent="0.3">
      <c r="A11" s="7">
        <v>7</v>
      </c>
      <c r="B11" s="8" t="s">
        <v>7</v>
      </c>
      <c r="C11" s="9">
        <f t="shared" si="0"/>
        <v>3972.62</v>
      </c>
      <c r="D11" s="9"/>
      <c r="E11" s="1"/>
      <c r="F11" s="1"/>
      <c r="G11" s="1"/>
      <c r="H11" s="1">
        <f>(C11+E11+F11+G11)*15%</f>
        <v>595.89</v>
      </c>
      <c r="I11" s="1"/>
      <c r="J11" s="1">
        <f>C11+E11+F11+G11+H11</f>
        <v>4568.51</v>
      </c>
      <c r="K11" s="10"/>
    </row>
    <row r="12" spans="1:11" ht="26.25" thickBot="1" x14ac:dyDescent="0.3">
      <c r="A12" s="7">
        <v>8</v>
      </c>
      <c r="B12" s="8" t="s">
        <v>7</v>
      </c>
      <c r="C12" s="9">
        <f t="shared" si="0"/>
        <v>3972.62</v>
      </c>
      <c r="D12" s="9"/>
      <c r="E12" s="1"/>
      <c r="F12" s="1"/>
      <c r="G12" s="1"/>
      <c r="H12" s="1"/>
      <c r="I12" s="1">
        <f>(C12+E12+F12+G12)*20%</f>
        <v>794.52</v>
      </c>
      <c r="J12" s="1">
        <f>SUM(C12:G12)+I12</f>
        <v>4767.1400000000003</v>
      </c>
      <c r="K12" s="10"/>
    </row>
    <row r="13" spans="1:11" ht="26.25" thickBot="1" x14ac:dyDescent="0.3">
      <c r="A13" s="7">
        <v>9</v>
      </c>
      <c r="B13" s="11" t="s">
        <v>1</v>
      </c>
      <c r="C13" s="9">
        <f t="shared" si="0"/>
        <v>3972.62</v>
      </c>
      <c r="D13" s="9"/>
      <c r="E13" s="12"/>
      <c r="F13" s="1">
        <f>C13*50%</f>
        <v>1986.31</v>
      </c>
      <c r="G13" s="12"/>
      <c r="H13" s="12">
        <f>(C13+E13+F13+G13)*15%</f>
        <v>893.84</v>
      </c>
      <c r="I13" s="1"/>
      <c r="J13" s="1">
        <f>C13+E13+F13+G13+H13</f>
        <v>6852.77</v>
      </c>
      <c r="K13" s="10"/>
    </row>
    <row r="14" spans="1:11" ht="26.25" thickBot="1" x14ac:dyDescent="0.3">
      <c r="A14" s="7">
        <v>10</v>
      </c>
      <c r="B14" s="11" t="s">
        <v>8</v>
      </c>
      <c r="C14" s="9">
        <f t="shared" si="0"/>
        <v>3972.62</v>
      </c>
      <c r="D14" s="9"/>
      <c r="E14" s="12"/>
      <c r="F14" s="1">
        <f t="shared" ref="F14:F16" si="1">C14*50%</f>
        <v>1986.31</v>
      </c>
      <c r="G14" s="12"/>
      <c r="H14" s="12"/>
      <c r="I14" s="1">
        <f>(C14+E14+F14+G14)*20%</f>
        <v>1191.79</v>
      </c>
      <c r="J14" s="1">
        <f>SUM(C14:G14)+I14</f>
        <v>7150.72</v>
      </c>
      <c r="K14" s="10"/>
    </row>
    <row r="15" spans="1:11" ht="39" thickBot="1" x14ac:dyDescent="0.3">
      <c r="A15" s="7">
        <v>11</v>
      </c>
      <c r="B15" s="8" t="s">
        <v>9</v>
      </c>
      <c r="C15" s="9">
        <f t="shared" si="0"/>
        <v>3972.62</v>
      </c>
      <c r="D15" s="9"/>
      <c r="E15" s="1"/>
      <c r="F15" s="1">
        <f t="shared" si="1"/>
        <v>1986.31</v>
      </c>
      <c r="G15" s="9">
        <f>C15</f>
        <v>3972.62</v>
      </c>
      <c r="H15" s="1">
        <f>(C15+E15+F15+G15)*15%</f>
        <v>1489.73</v>
      </c>
      <c r="I15" s="1"/>
      <c r="J15" s="1">
        <f>C15+E15+F15+G15+H15</f>
        <v>11421.28</v>
      </c>
      <c r="K15" s="10"/>
    </row>
    <row r="16" spans="1:11" ht="39" thickBot="1" x14ac:dyDescent="0.3">
      <c r="A16" s="7">
        <v>12</v>
      </c>
      <c r="B16" s="8" t="s">
        <v>9</v>
      </c>
      <c r="C16" s="9">
        <f t="shared" si="0"/>
        <v>3972.62</v>
      </c>
      <c r="D16" s="9"/>
      <c r="E16" s="1"/>
      <c r="F16" s="1">
        <f t="shared" si="1"/>
        <v>1986.31</v>
      </c>
      <c r="G16" s="9">
        <f t="shared" ref="G16:G18" si="2">C16</f>
        <v>3972.62</v>
      </c>
      <c r="H16" s="1"/>
      <c r="I16" s="1">
        <f>(C16+E16+F16+G16)*20%</f>
        <v>1986.31</v>
      </c>
      <c r="J16" s="1">
        <f>SUM(C16:G16)+I16</f>
        <v>11917.86</v>
      </c>
      <c r="K16" s="10"/>
    </row>
    <row r="17" spans="1:11" ht="39" thickBot="1" x14ac:dyDescent="0.3">
      <c r="A17" s="7">
        <v>13</v>
      </c>
      <c r="B17" s="8" t="s">
        <v>10</v>
      </c>
      <c r="C17" s="9">
        <f t="shared" si="0"/>
        <v>3972.62</v>
      </c>
      <c r="D17" s="9"/>
      <c r="E17" s="1"/>
      <c r="F17" s="13"/>
      <c r="G17" s="9">
        <f t="shared" si="2"/>
        <v>3972.62</v>
      </c>
      <c r="H17" s="1">
        <f>(C17+E17+F17+G17)*15%</f>
        <v>1191.79</v>
      </c>
      <c r="I17" s="1"/>
      <c r="J17" s="1">
        <f>C17+E17+F17+G17+H17</f>
        <v>9137.0300000000007</v>
      </c>
      <c r="K17" s="10"/>
    </row>
    <row r="18" spans="1:11" ht="39" thickBot="1" x14ac:dyDescent="0.3">
      <c r="A18" s="7">
        <v>14</v>
      </c>
      <c r="B18" s="8" t="s">
        <v>10</v>
      </c>
      <c r="C18" s="9">
        <f t="shared" si="0"/>
        <v>3972.62</v>
      </c>
      <c r="D18" s="9"/>
      <c r="E18" s="1"/>
      <c r="F18" s="1"/>
      <c r="G18" s="9">
        <f t="shared" si="2"/>
        <v>3972.62</v>
      </c>
      <c r="H18" s="1"/>
      <c r="I18" s="1">
        <f>(C18+E18+F18+G18)*20%</f>
        <v>1589.05</v>
      </c>
      <c r="J18" s="1">
        <f>SUM(C18:G18)+I18</f>
        <v>9534.2900000000009</v>
      </c>
      <c r="K18" s="10"/>
    </row>
    <row r="20" spans="1:11" x14ac:dyDescent="0.25">
      <c r="J20" s="14"/>
    </row>
  </sheetData>
  <mergeCells count="4">
    <mergeCell ref="A2:A3"/>
    <mergeCell ref="A1:J1"/>
    <mergeCell ref="B2:B3"/>
    <mergeCell ref="C2:J2"/>
  </mergeCells>
  <pageMargins left="0.16" right="0.22" top="0.22" bottom="0.16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2019-02-06T10:33:04Z</dcterms:modified>
</cp:coreProperties>
</file>